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1FE57A2A-591F-496D-A6DD-B730A0CFAF58}" xr6:coauthVersionLast="47" xr6:coauthVersionMax="47" xr10:uidLastSave="{00000000-0000-0000-0000-000000000000}"/>
  <bookViews>
    <workbookView xWindow="-110" yWindow="-110" windowWidth="19420" windowHeight="10300" tabRatio="584" xr2:uid="{00000000-000D-0000-FFFF-FFFF00000000}"/>
  </bookViews>
  <sheets>
    <sheet name="מטרות וחלומו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34" i="1" s="1"/>
  <c r="D13" i="1"/>
  <c r="E37" i="1"/>
  <c r="D7" i="1" l="1"/>
  <c r="D8" i="1"/>
  <c r="D9" i="1"/>
  <c r="D10" i="1"/>
  <c r="D11" i="1"/>
  <c r="D12" i="1"/>
  <c r="D14" i="1"/>
  <c r="D15" i="1"/>
  <c r="D16" i="1"/>
  <c r="D17" i="1"/>
  <c r="D18" i="1"/>
  <c r="D19" i="1"/>
  <c r="D20" i="1"/>
  <c r="D21" i="1"/>
  <c r="D6" i="1"/>
  <c r="D27" i="1"/>
  <c r="D28" i="1"/>
  <c r="D29" i="1"/>
  <c r="D30" i="1"/>
  <c r="D31" i="1"/>
</calcChain>
</file>

<file path=xl/sharedStrings.xml><?xml version="1.0" encoding="utf-8"?>
<sst xmlns="http://schemas.openxmlformats.org/spreadsheetml/2006/main" count="45" uniqueCount="39">
  <si>
    <t>עלות מוערכת</t>
  </si>
  <si>
    <t>בת/בר מצווה לילד/ה א</t>
  </si>
  <si>
    <t>הולדת ילד/ה א</t>
  </si>
  <si>
    <t>הולדת ילד/ה ב</t>
  </si>
  <si>
    <t>הולדת ילד/ה ג</t>
  </si>
  <si>
    <t>עזרה לילד/ה א בחתונה/רכישת דירה/אחר:______</t>
  </si>
  <si>
    <t>עזרה לילד/ה ב בחתונה/רכישת דירה/אחר:______</t>
  </si>
  <si>
    <t>עזרה לילד/ה ג בחתונה/רכישת דירה/אחר:______</t>
  </si>
  <si>
    <t>אירועים מחזוריים</t>
  </si>
  <si>
    <t>שיפוצים בבית</t>
  </si>
  <si>
    <t>בת/בר מצווה לילד/ה ב</t>
  </si>
  <si>
    <t>בת/בר מצווה לילד/ה ג</t>
  </si>
  <si>
    <t>מקרא:</t>
  </si>
  <si>
    <t>תאים למילוי
עצמי</t>
  </si>
  <si>
    <t>אחר:</t>
  </si>
  <si>
    <t>הולדת ילד/ה ד</t>
  </si>
  <si>
    <t>תוספת דרושה להחלפת רכב</t>
  </si>
  <si>
    <t>החלפת מוצרי חשמל (גדולים)</t>
  </si>
  <si>
    <t>נוסחה קבועה!</t>
  </si>
  <si>
    <t>כל הזכויות שמורות לד״ר שרון גרעין־טל  |   053-338-5664  |  sharon@garyn.co.il  |  garyn.co.il</t>
  </si>
  <si>
    <r>
      <t xml:space="preserve">עוד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יקרה האירוע?</t>
    </r>
  </si>
  <si>
    <r>
      <t xml:space="preserve">כל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קורה האירוע? </t>
    </r>
  </si>
  <si>
    <t>טווח השקעה</t>
  </si>
  <si>
    <t>תשואה 
חזויה</t>
  </si>
  <si>
    <t>קצר</t>
  </si>
  <si>
    <t>בינוני</t>
  </si>
  <si>
    <t>ארוך</t>
  </si>
  <si>
    <t>אם יש, כמה הון קיים כבר המיועד לטובת האירוע?</t>
  </si>
  <si>
    <t>רשימת המטרות והחלומות שלי</t>
  </si>
  <si>
    <t>המטרה/החלום</t>
  </si>
  <si>
    <t>בת/בר מצווה לילד/ה ד</t>
  </si>
  <si>
    <t>עזרה לילד/ה ד בחתונה/רכישת דירה/אחר:______</t>
  </si>
  <si>
    <t>טיול גדול לחו"ל</t>
  </si>
  <si>
    <t>פרישה מוקדמת</t>
  </si>
  <si>
    <t>חישוב הסכום החודשי הדרוש לחיסכון/השקעה נכונה וחכמה, לטובת הגשמת המטרה/חלום:</t>
  </si>
  <si>
    <t>מטרות חוזרות רב שנתיות</t>
  </si>
  <si>
    <t>מטרות וחלומות חד פעמיים</t>
  </si>
  <si>
    <r>
      <t xml:space="preserve">סה"כ </t>
    </r>
    <r>
      <rPr>
        <b/>
        <u/>
        <sz val="24"/>
        <color rgb="FF002060"/>
        <rFont val="Arial"/>
        <family val="2"/>
        <scheme val="minor"/>
      </rPr>
      <t>סכום חודשי פנוי</t>
    </r>
    <r>
      <rPr>
        <b/>
        <sz val="24"/>
        <color rgb="FF002060"/>
        <rFont val="Arial"/>
        <family val="2"/>
        <scheme val="minor"/>
      </rPr>
      <t xml:space="preserve"> נדרש 
להגשמת המטרות והחלומות:</t>
    </r>
  </si>
  <si>
    <r>
      <t xml:space="preserve">סה"כ </t>
    </r>
    <r>
      <rPr>
        <b/>
        <u/>
        <sz val="24"/>
        <color rgb="FF002060"/>
        <rFont val="Arial"/>
        <family val="2"/>
        <scheme val="minor"/>
      </rPr>
      <t>הון קיים פנוי</t>
    </r>
    <r>
      <rPr>
        <b/>
        <sz val="24"/>
        <color rgb="FF002060"/>
        <rFont val="Arial"/>
        <family val="2"/>
        <scheme val="minor"/>
      </rPr>
      <t xml:space="preserve"> נדרש להגשמת המטרות והחלומות: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</si>
</sst>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₪&quot;\ #,##0.00;[Red]&quot;₪&quot;\ \-#,##0.00"/>
    <numFmt numFmtId="43" formatCode="_ * #,##0.00_ ;_ * \-#,##0.00_ ;_ * &quot;-&quot;??_ ;_ @_ "/>
    <numFmt numFmtId="164" formatCode="_ * #,##0_ ;_ * \-#,##0_ ;_ * &quot;-&quot;??_ ;_ @_ "/>
  </numFmts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0"/>
      <color rgb="FFCAC5DD"/>
      <name val="Arial"/>
      <family val="2"/>
      <scheme val="minor"/>
    </font>
    <font>
      <b/>
      <sz val="30"/>
      <color rgb="FF002060"/>
      <name val="Arial"/>
      <family val="2"/>
      <scheme val="minor"/>
    </font>
    <font>
      <b/>
      <sz val="14"/>
      <color rgb="FF002060"/>
      <name val="Arial"/>
      <family val="2"/>
      <scheme val="minor"/>
    </font>
    <font>
      <b/>
      <sz val="11"/>
      <color rgb="FF002060"/>
      <name val="Arial"/>
      <family val="2"/>
      <scheme val="minor"/>
    </font>
    <font>
      <sz val="11"/>
      <color rgb="FF002060"/>
      <name val="Arial"/>
      <family val="2"/>
      <scheme val="minor"/>
    </font>
    <font>
      <sz val="22"/>
      <color rgb="FF002060"/>
      <name val="Arial"/>
      <family val="2"/>
      <scheme val="minor"/>
    </font>
    <font>
      <b/>
      <sz val="12"/>
      <color rgb="FF002060"/>
      <name val="Arial"/>
      <family val="2"/>
      <scheme val="minor"/>
    </font>
    <font>
      <b/>
      <i/>
      <u/>
      <sz val="14"/>
      <color rgb="FF002060"/>
      <name val="Arial"/>
      <family val="2"/>
      <scheme val="minor"/>
    </font>
    <font>
      <b/>
      <sz val="12"/>
      <color rgb="FF002060"/>
      <name val="Calibri (Body)"/>
    </font>
    <font>
      <b/>
      <sz val="24"/>
      <color rgb="FF002060"/>
      <name val="Arial"/>
      <family val="2"/>
      <scheme val="minor"/>
    </font>
    <font>
      <sz val="24"/>
      <color rgb="FF002060"/>
      <name val="Arial"/>
      <family val="2"/>
      <scheme val="minor"/>
    </font>
    <font>
      <b/>
      <u/>
      <sz val="24"/>
      <color rgb="FF00206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AC5DD"/>
        <bgColor indexed="64"/>
      </patternFill>
    </fill>
    <fill>
      <patternFill patternType="solid">
        <fgColor rgb="FF210454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DCD1E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 style="medium">
        <color rgb="FF5C1B6B"/>
      </right>
      <top/>
      <bottom/>
      <diagonal/>
    </border>
    <border>
      <left style="medium">
        <color rgb="FF5C1B6B"/>
      </left>
      <right style="medium">
        <color rgb="FF5C1B6B"/>
      </right>
      <top/>
      <bottom style="medium">
        <color rgb="FF5C1B6B"/>
      </bottom>
      <diagonal/>
    </border>
    <border>
      <left/>
      <right/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 style="medium">
        <color rgb="FF5C1B6B"/>
      </bottom>
      <diagonal/>
    </border>
    <border>
      <left/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/>
      <diagonal/>
    </border>
    <border>
      <left/>
      <right/>
      <top style="medium">
        <color rgb="FF5C1B6B"/>
      </top>
      <bottom/>
      <diagonal/>
    </border>
    <border>
      <left/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/>
      <top/>
      <bottom style="medium">
        <color rgb="FF5C1B6B"/>
      </bottom>
      <diagonal/>
    </border>
    <border>
      <left/>
      <right/>
      <top/>
      <bottom style="medium">
        <color rgb="FF5C1B6B"/>
      </bottom>
      <diagonal/>
    </border>
    <border>
      <left/>
      <right style="medium">
        <color rgb="FF5C1B6B"/>
      </right>
      <top/>
      <bottom/>
      <diagonal/>
    </border>
    <border>
      <left style="medium">
        <color rgb="FF5C1B6B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0" applyFont="1" applyProtection="1">
      <protection locked="0"/>
    </xf>
    <xf numFmtId="164" fontId="6" fillId="5" borderId="0" xfId="1" applyNumberFormat="1" applyFont="1" applyFill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15" xfId="0" applyFont="1" applyBorder="1" applyProtection="1">
      <protection locked="0"/>
    </xf>
    <xf numFmtId="164" fontId="6" fillId="5" borderId="3" xfId="1" applyNumberFormat="1" applyFont="1" applyFill="1" applyBorder="1" applyProtection="1">
      <protection locked="0"/>
    </xf>
    <xf numFmtId="164" fontId="6" fillId="5" borderId="4" xfId="1" applyNumberFormat="1" applyFont="1" applyFill="1" applyBorder="1" applyProtection="1">
      <protection locked="0"/>
    </xf>
    <xf numFmtId="164" fontId="6" fillId="5" borderId="5" xfId="1" applyNumberFormat="1" applyFont="1" applyFill="1" applyBorder="1" applyProtection="1">
      <protection locked="0"/>
    </xf>
    <xf numFmtId="0" fontId="6" fillId="3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5" fillId="3" borderId="12" xfId="0" applyFont="1" applyFill="1" applyBorder="1" applyProtection="1">
      <protection locked="0"/>
    </xf>
    <xf numFmtId="0" fontId="6" fillId="3" borderId="13" xfId="0" applyFont="1" applyFill="1" applyBorder="1" applyProtection="1">
      <protection locked="0"/>
    </xf>
    <xf numFmtId="0" fontId="5" fillId="3" borderId="15" xfId="0" applyFont="1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6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0" borderId="0" xfId="0" applyFont="1"/>
    <xf numFmtId="0" fontId="5" fillId="3" borderId="0" xfId="0" applyFont="1" applyFill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8" xfId="0" applyFont="1" applyBorder="1"/>
    <xf numFmtId="9" fontId="6" fillId="0" borderId="19" xfId="0" applyNumberFormat="1" applyFont="1" applyBorder="1"/>
    <xf numFmtId="0" fontId="6" fillId="0" borderId="20" xfId="0" applyFont="1" applyBorder="1"/>
    <xf numFmtId="9" fontId="6" fillId="0" borderId="21" xfId="0" applyNumberFormat="1" applyFont="1" applyBorder="1"/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43" fontId="6" fillId="0" borderId="0" xfId="0" applyNumberFormat="1" applyFont="1" applyProtection="1">
      <protection locked="0"/>
    </xf>
    <xf numFmtId="8" fontId="6" fillId="0" borderId="0" xfId="0" applyNumberFormat="1" applyFont="1" applyProtection="1"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 readingOrder="2"/>
    </xf>
    <xf numFmtId="0" fontId="5" fillId="2" borderId="0" xfId="0" applyFont="1" applyFill="1" applyAlignment="1">
      <alignment horizontal="center" vertical="center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 wrapText="1" readingOrder="2"/>
    </xf>
    <xf numFmtId="0" fontId="0" fillId="0" borderId="25" xfId="0" applyBorder="1" applyAlignment="1">
      <alignment horizontal="center" vertical="center" wrapText="1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6" fillId="0" borderId="0" xfId="0" applyFont="1" applyBorder="1" applyProtection="1">
      <protection locked="0"/>
    </xf>
    <xf numFmtId="0" fontId="5" fillId="0" borderId="0" xfId="0" applyFont="1" applyBorder="1"/>
    <xf numFmtId="0" fontId="6" fillId="0" borderId="0" xfId="0" applyFont="1" applyBorder="1"/>
    <xf numFmtId="164" fontId="6" fillId="0" borderId="0" xfId="1" applyNumberFormat="1" applyFont="1" applyBorder="1" applyProtection="1"/>
    <xf numFmtId="164" fontId="6" fillId="0" borderId="0" xfId="1" applyNumberFormat="1" applyFont="1" applyBorder="1" applyProtection="1">
      <protection locked="0"/>
    </xf>
    <xf numFmtId="164" fontId="6" fillId="0" borderId="0" xfId="1" applyNumberFormat="1" applyFont="1" applyBorder="1"/>
    <xf numFmtId="164" fontId="6" fillId="3" borderId="6" xfId="1" applyNumberFormat="1" applyFont="1" applyFill="1" applyBorder="1" applyProtection="1">
      <protection locked="0"/>
    </xf>
    <xf numFmtId="164" fontId="6" fillId="3" borderId="0" xfId="1" applyNumberFormat="1" applyFont="1" applyFill="1" applyProtection="1">
      <protection locked="0"/>
    </xf>
    <xf numFmtId="164" fontId="4" fillId="0" borderId="2" xfId="1" applyNumberFormat="1" applyFont="1" applyBorder="1" applyProtection="1">
      <protection locked="0"/>
    </xf>
    <xf numFmtId="164" fontId="6" fillId="3" borderId="13" xfId="1" applyNumberFormat="1" applyFont="1" applyFill="1" applyBorder="1" applyProtection="1">
      <protection locked="0"/>
    </xf>
    <xf numFmtId="164" fontId="6" fillId="3" borderId="0" xfId="1" applyNumberFormat="1" applyFont="1" applyFill="1"/>
    <xf numFmtId="164" fontId="6" fillId="0" borderId="0" xfId="1" applyNumberFormat="1" applyFont="1"/>
    <xf numFmtId="164" fontId="6" fillId="0" borderId="0" xfId="1" applyNumberFormat="1" applyFont="1" applyProtection="1">
      <protection locked="0"/>
    </xf>
    <xf numFmtId="164" fontId="6" fillId="4" borderId="3" xfId="1" applyNumberFormat="1" applyFont="1" applyFill="1" applyBorder="1" applyProtection="1"/>
    <xf numFmtId="164" fontId="6" fillId="4" borderId="4" xfId="1" applyNumberFormat="1" applyFont="1" applyFill="1" applyBorder="1" applyProtection="1"/>
    <xf numFmtId="164" fontId="6" fillId="4" borderId="5" xfId="1" applyNumberFormat="1" applyFont="1" applyFill="1" applyBorder="1" applyProtection="1"/>
    <xf numFmtId="164" fontId="4" fillId="0" borderId="3" xfId="1" applyNumberFormat="1" applyFont="1" applyBorder="1" applyAlignment="1">
      <alignment wrapText="1"/>
    </xf>
    <xf numFmtId="164" fontId="6" fillId="4" borderId="2" xfId="1" applyNumberFormat="1" applyFont="1" applyFill="1" applyBorder="1" applyProtection="1"/>
    <xf numFmtId="164" fontId="7" fillId="0" borderId="7" xfId="1" applyNumberFormat="1" applyFont="1" applyBorder="1" applyAlignment="1">
      <alignment horizontal="center" vertical="center" wrapText="1"/>
    </xf>
    <xf numFmtId="164" fontId="7" fillId="0" borderId="0" xfId="1" applyNumberFormat="1" applyFont="1" applyAlignment="1" applyProtection="1">
      <alignment horizontal="center" vertical="center" wrapText="1"/>
      <protection locked="0"/>
    </xf>
    <xf numFmtId="164" fontId="6" fillId="0" borderId="0" xfId="1" applyNumberFormat="1" applyFont="1" applyAlignment="1" applyProtection="1">
      <alignment horizontal="center" vertical="center"/>
      <protection locked="0"/>
    </xf>
    <xf numFmtId="164" fontId="6" fillId="5" borderId="24" xfId="1" applyNumberFormat="1" applyFont="1" applyFill="1" applyBorder="1" applyAlignment="1" applyProtection="1">
      <alignment horizontal="center" vertical="center"/>
      <protection locked="0"/>
    </xf>
    <xf numFmtId="164" fontId="6" fillId="5" borderId="22" xfId="1" applyNumberFormat="1" applyFont="1" applyFill="1" applyBorder="1" applyAlignment="1" applyProtection="1">
      <alignment horizontal="center" vertical="center"/>
      <protection locked="0"/>
    </xf>
    <xf numFmtId="164" fontId="6" fillId="5" borderId="23" xfId="1" applyNumberFormat="1" applyFont="1" applyFill="1" applyBorder="1" applyAlignment="1" applyProtection="1">
      <alignment horizontal="center" vertical="center"/>
      <protection locked="0"/>
    </xf>
    <xf numFmtId="164" fontId="6" fillId="0" borderId="0" xfId="1" applyNumberFormat="1" applyFont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/>
    </xf>
    <xf numFmtId="164" fontId="6" fillId="4" borderId="2" xfId="1" applyNumberFormat="1" applyFont="1" applyFill="1" applyBorder="1" applyAlignment="1" applyProtection="1">
      <alignment horizontal="center" vertical="center"/>
    </xf>
    <xf numFmtId="164" fontId="4" fillId="0" borderId="11" xfId="1" applyNumberFormat="1" applyFont="1" applyBorder="1" applyAlignment="1" applyProtection="1">
      <alignment horizontal="right" vertical="center" wrapText="1"/>
      <protection locked="0"/>
    </xf>
    <xf numFmtId="0" fontId="11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979"/>
      <color rgb="FFDCD1E5"/>
      <color rgb="FFDFD7FD"/>
      <color rgb="FFF7F5F9"/>
      <color rgb="FFEBE4F0"/>
      <color rgb="FF5C1B6B"/>
      <color rgb="FFCAC5DD"/>
      <color rgb="FFE098BE"/>
      <color rgb="FF210454"/>
      <color rgb="FF3C12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2559050</xdr:colOff>
      <xdr:row>1</xdr:row>
      <xdr:rowOff>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930"/>
        <a:stretch/>
      </xdr:blipFill>
      <xdr:spPr>
        <a:xfrm>
          <a:off x="11031258100" y="0"/>
          <a:ext cx="2559050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showGridLines="0" rightToLeft="1" tabSelected="1" workbookViewId="0">
      <pane ySplit="1" topLeftCell="A2" activePane="bottomLeft" state="frozen"/>
      <selection pane="bottomLeft" activeCell="G5" sqref="G5"/>
    </sheetView>
  </sheetViews>
  <sheetFormatPr defaultColWidth="8.75" defaultRowHeight="14"/>
  <cols>
    <col min="1" max="1" width="37.9140625" style="1" bestFit="1" customWidth="1"/>
    <col min="2" max="2" width="15.08203125" style="67" bestFit="1" customWidth="1"/>
    <col min="3" max="3" width="14.6640625" style="12" bestFit="1" customWidth="1"/>
    <col min="4" max="4" width="27.25" style="67" customWidth="1"/>
    <col min="5" max="5" width="19.33203125" style="75" customWidth="1"/>
    <col min="6" max="7" width="10.75" style="12" bestFit="1" customWidth="1"/>
    <col min="8" max="8" width="11.75" style="12" bestFit="1" customWidth="1"/>
    <col min="9" max="10" width="8.75" style="12"/>
    <col min="11" max="11" width="13.75" style="12" bestFit="1" customWidth="1"/>
    <col min="12" max="12" width="15.75" style="12" bestFit="1" customWidth="1"/>
    <col min="13" max="13" width="8.4140625" style="12" bestFit="1" customWidth="1"/>
    <col min="14" max="16384" width="8.75" style="12"/>
  </cols>
  <sheetData>
    <row r="1" spans="1:22" s="23" customFormat="1" ht="47" thickBot="1">
      <c r="B1" s="43" t="s">
        <v>28</v>
      </c>
      <c r="C1" s="44"/>
      <c r="D1" s="45"/>
      <c r="E1" s="73" t="s">
        <v>12</v>
      </c>
      <c r="F1" s="24" t="s">
        <v>13</v>
      </c>
      <c r="G1" s="25" t="s">
        <v>18</v>
      </c>
      <c r="I1" s="30"/>
    </row>
    <row r="2" spans="1:22" ht="14.5" thickBot="1">
      <c r="A2" s="19"/>
      <c r="B2" s="61"/>
      <c r="C2" s="20"/>
      <c r="D2" s="61"/>
    </row>
    <row r="3" spans="1:22" s="17" customFormat="1" ht="38" thickBot="1">
      <c r="A3" s="39" t="s">
        <v>36</v>
      </c>
      <c r="B3" s="40"/>
      <c r="C3" s="40"/>
      <c r="D3" s="40"/>
      <c r="E3" s="74"/>
      <c r="F3" s="16"/>
      <c r="G3" s="16"/>
    </row>
    <row r="4" spans="1:22" ht="14.5" thickBot="1">
      <c r="A4" s="15"/>
      <c r="B4" s="62"/>
      <c r="C4" s="11"/>
      <c r="D4" s="62"/>
    </row>
    <row r="5" spans="1:22" ht="72.5" thickBot="1">
      <c r="A5" s="21" t="s">
        <v>29</v>
      </c>
      <c r="B5" s="63" t="s">
        <v>0</v>
      </c>
      <c r="C5" s="18" t="s">
        <v>20</v>
      </c>
      <c r="D5" s="82" t="s">
        <v>34</v>
      </c>
      <c r="E5" s="82" t="s">
        <v>27</v>
      </c>
    </row>
    <row r="6" spans="1:22">
      <c r="A6" s="6" t="s">
        <v>2</v>
      </c>
      <c r="B6" s="8"/>
      <c r="C6" s="2"/>
      <c r="D6" s="68">
        <f>IF(C6&gt;0,1,0)*IF(C6&lt;=3,1,0)*IF(B6&gt;0,(B6-E6*(1+$M$9)^C6)/FV($M$9/12,12*C6,-1),0)+IF(C6&gt;3,1,0)*IF(C6&lt;=10,1,0)*IF(B6&gt;0,(B6-E6*(1+$M$10)^C6)/FV($M$10/12,12*C6,-1),0)+IF(C6&gt;10,1,0)*IF(B6&gt;0,(B6-E6*(1+$M$11)^C6)/FV($M$11/12,12*C6,-1),0)</f>
        <v>0</v>
      </c>
      <c r="E6" s="76"/>
      <c r="F6" s="37"/>
      <c r="G6" s="37"/>
      <c r="H6" s="38"/>
    </row>
    <row r="7" spans="1:22" ht="14.5" thickBot="1">
      <c r="A7" s="7" t="s">
        <v>3</v>
      </c>
      <c r="B7" s="9"/>
      <c r="C7" s="2"/>
      <c r="D7" s="69">
        <f>IF(C7&gt;0,1,0)*IF(C7&lt;=3,1,0)*IF(B7&gt;0,(B7-E7*(1+$M$9)^C7)/FV($M$9/12,12*C7,-1),0)+IF(C7&gt;3,1,0)*IF(C7&lt;=10,1,0)*IF(B7&gt;0,(B7-E7*(1+$M$10)^C7)/FV($M$10/12,12*C7,-1),0)+IF(C7&gt;10,1,0)*IF(B7&gt;0,(B7-E7*(1+$M$11)^C7)/FV($M$11/12,12*C7,-1),0)</f>
        <v>0</v>
      </c>
      <c r="E7" s="77"/>
    </row>
    <row r="8" spans="1:22" ht="15" customHeight="1">
      <c r="A8" s="7" t="s">
        <v>4</v>
      </c>
      <c r="B8" s="9"/>
      <c r="C8" s="2"/>
      <c r="D8" s="69">
        <f>IF(C8&gt;0,1,0)*IF(C8&lt;=3,1,0)*IF(B8&gt;0,(B8-E8*(1+$M$9)^C8)/FV($M$9/12,12*C8,-1),0)+IF(C8&gt;3,1,0)*IF(C8&lt;=10,1,0)*IF(B8&gt;0,(B8-E8*(1+$M$10)^C8)/FV($M$10/12,12*C8,-1),0)+IF(C8&gt;10,1,0)*IF(B8&gt;0,(B8-E8*(1+$M$11)^C8)/FV($M$11/12,12*C8,-1),0)</f>
        <v>0</v>
      </c>
      <c r="E8" s="77"/>
      <c r="L8" s="35" t="s">
        <v>22</v>
      </c>
      <c r="M8" s="36" t="s">
        <v>23</v>
      </c>
    </row>
    <row r="9" spans="1:22">
      <c r="A9" s="7" t="s">
        <v>15</v>
      </c>
      <c r="B9" s="9"/>
      <c r="C9" s="2"/>
      <c r="D9" s="69">
        <f>IF(C9&gt;0,1,0)*IF(C9&lt;=3,1,0)*IF(B9&gt;0,(B9-E9*(1+$M$9)^C9)/FV($M$9/12,12*C9,-1),0)+IF(C9&gt;3,1,0)*IF(C9&lt;=10,1,0)*IF(B9&gt;0,(B9-E9*(1+$M$10)^C9)/FV($M$10/12,12*C9,-1),0)+IF(C9&gt;10,1,0)*IF(B9&gt;0,(B9-E9*(1+$M$11)^C9)/FV($M$11/12,12*C9,-1),0)</f>
        <v>0</v>
      </c>
      <c r="E9" s="77"/>
      <c r="L9" s="31" t="s">
        <v>24</v>
      </c>
      <c r="M9" s="32">
        <v>0.02</v>
      </c>
    </row>
    <row r="10" spans="1:22">
      <c r="A10" s="7" t="s">
        <v>1</v>
      </c>
      <c r="B10" s="9"/>
      <c r="C10" s="2"/>
      <c r="D10" s="69">
        <f>IF(C10&gt;0,1,0)*IF(C10&lt;=3,1,0)*IF(B10&gt;0,(B10-E10*(1+$M$9)^C10)/FV($M$9/12,12*C10,-1),0)+IF(C10&gt;3,1,0)*IF(C10&lt;=10,1,0)*IF(B10&gt;0,(B10-E10*(1+$M$10)^C10)/FV($M$10/12,12*C10,-1),0)+IF(C10&gt;10,1,0)*IF(B10&gt;0,(B10-E10*(1+$M$11)^C10)/FV($M$11/12,12*C10,-1),0)</f>
        <v>0</v>
      </c>
      <c r="E10" s="77"/>
      <c r="F10" s="46"/>
      <c r="L10" s="31" t="s">
        <v>25</v>
      </c>
      <c r="M10" s="32">
        <v>0.04</v>
      </c>
    </row>
    <row r="11" spans="1:22" ht="14.5" thickBot="1">
      <c r="A11" s="7" t="s">
        <v>10</v>
      </c>
      <c r="B11" s="9"/>
      <c r="C11" s="2"/>
      <c r="D11" s="69">
        <f>IF(C11&gt;0,1,0)*IF(C11&lt;=3,1,0)*IF(B11&gt;0,(B11-E11*(1+$M$9)^C11)/FV($M$9/12,12*C11,-1),0)+IF(C11&gt;3,1,0)*IF(C11&lt;=10,1,0)*IF(B11&gt;0,(B11-E11*(1+$M$10)^C11)/FV($M$10/12,12*C11,-1),0)+IF(C11&gt;10,1,0)*IF(B11&gt;0,(B11-E11*(1+$M$11)^C11)/FV($M$11/12,12*C11,-1),0)</f>
        <v>0</v>
      </c>
      <c r="E11" s="77"/>
      <c r="F11" s="46"/>
      <c r="L11" s="33" t="s">
        <v>26</v>
      </c>
      <c r="M11" s="34">
        <v>0.06</v>
      </c>
    </row>
    <row r="12" spans="1:22">
      <c r="A12" s="7" t="s">
        <v>11</v>
      </c>
      <c r="B12" s="9"/>
      <c r="C12" s="2"/>
      <c r="D12" s="69">
        <f>IF(C12&gt;0,1,0)*IF(C12&lt;=3,1,0)*IF(B12&gt;0,(B12-E12*(1+$M$9)^C12)/FV($M$9/12,12*C12,-1),0)+IF(C12&gt;3,1,0)*IF(C12&lt;=10,1,0)*IF(B12&gt;0,(B12-E12*(1+$M$10)^C12)/FV($M$10/12,12*C12,-1),0)+IF(C12&gt;10,1,0)*IF(B12&gt;0,(B12-E12*(1+$M$11)^C12)/FV($M$11/12,12*C12,-1),0)</f>
        <v>0</v>
      </c>
      <c r="E12" s="77"/>
      <c r="F12" s="46"/>
    </row>
    <row r="13" spans="1:22">
      <c r="A13" s="7" t="s">
        <v>30</v>
      </c>
      <c r="B13" s="9"/>
      <c r="C13" s="2"/>
      <c r="D13" s="69">
        <f>IF(C13&gt;0,1,0)*IF(C13&lt;=3,1,0)*IF(B13&gt;0,(B13-E13*(1+$M$9)^C13)/FV($M$9/12,12*C13,-1),0)+IF(C13&gt;3,1,0)*IF(C13&lt;=10,1,0)*IF(B13&gt;0,(B13-E13*(1+$M$10)^C13)/FV($M$10/12,12*C13,-1),0)+IF(C13&gt;10,1,0)*IF(B13&gt;0,(B13-E13*(1+$M$11)^C13)/FV($M$11/12,12*C13,-1),0)</f>
        <v>0</v>
      </c>
      <c r="E13" s="77"/>
      <c r="F13" s="46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</row>
    <row r="14" spans="1:22">
      <c r="A14" s="7" t="s">
        <v>5</v>
      </c>
      <c r="B14" s="9">
        <v>100000</v>
      </c>
      <c r="C14" s="2">
        <v>5</v>
      </c>
      <c r="D14" s="69">
        <f>IF(C14&gt;0,1,0)*IF(C14&lt;=3,1,0)*IF(B14&gt;0,(B14-E14*(1+$M$9)^C14)/FV($M$9/12,12*C14,-1),0)+IF(C14&gt;3,1,0)*IF(C14&lt;=10,1,0)*IF(B14&gt;0,(B14-E14*(1+$M$10)^C14)/FV($M$10/12,12*C14,-1),0)+IF(C14&gt;10,1,0)*IF(B14&gt;0,(B14-E14*(1+$M$11)^C14)/FV($M$11/12,12*C14,-1),0)</f>
        <v>590.76860539394625</v>
      </c>
      <c r="E14" s="77">
        <v>50000</v>
      </c>
      <c r="F14" s="46"/>
      <c r="J14" s="27"/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5"/>
    </row>
    <row r="15" spans="1:22">
      <c r="A15" s="7" t="s">
        <v>6</v>
      </c>
      <c r="B15" s="9">
        <v>100000</v>
      </c>
      <c r="C15" s="2">
        <v>7</v>
      </c>
      <c r="D15" s="69">
        <f>IF(C15&gt;0,1,0)*IF(C15&lt;=3,1,0)*IF(B15&gt;0,(B15-E15*(1+$M$9)^C15)/FV($M$9/12,12*C15,-1),0)+IF(C15&gt;3,1,0)*IF(C15&lt;=10,1,0)*IF(B15&gt;0,(B15-E15*(1+$M$10)^C15)/FV($M$10/12,12*C15,-1),0)+IF(C15&gt;10,1,0)*IF(B15&gt;0,(B15-E15*(1+$M$11)^C15)/FV($M$11/12,12*C15,-1),0)</f>
        <v>1033.5473003156192</v>
      </c>
      <c r="E15" s="77"/>
      <c r="F15" s="46"/>
      <c r="K15" s="55"/>
      <c r="L15" s="57"/>
      <c r="M15" s="57"/>
      <c r="N15" s="57"/>
      <c r="O15" s="57"/>
      <c r="P15" s="57"/>
      <c r="Q15" s="57"/>
      <c r="R15" s="57"/>
      <c r="S15" s="55"/>
      <c r="T15" s="55"/>
      <c r="U15" s="55"/>
      <c r="V15" s="55"/>
    </row>
    <row r="16" spans="1:22">
      <c r="A16" s="7" t="s">
        <v>7</v>
      </c>
      <c r="B16" s="9">
        <v>100000</v>
      </c>
      <c r="C16" s="2">
        <v>10</v>
      </c>
      <c r="D16" s="69">
        <f>IF(C16&gt;0,1,0)*IF(C16&lt;=3,1,0)*IF(B16&gt;0,(B16-E16*(1+$M$9)^C16)/FV($M$9/12,12*C16,-1),0)+IF(C16&gt;3,1,0)*IF(C16&lt;=10,1,0)*IF(B16&gt;0,(B16-E16*(1+$M$10)^C16)/FV($M$10/12,12*C16,-1),0)+IF(C16&gt;10,1,0)*IF(B16&gt;0,(B16-E16*(1+$M$11)^C16)/FV($M$11/12,12*C16,-1),0)</f>
        <v>679.11804831545942</v>
      </c>
      <c r="E16" s="77"/>
      <c r="F16" s="46"/>
      <c r="K16" s="57"/>
      <c r="L16" s="58"/>
      <c r="M16" s="55"/>
      <c r="N16" s="58"/>
      <c r="O16" s="55"/>
      <c r="P16" s="57"/>
      <c r="Q16" s="57"/>
      <c r="R16" s="57"/>
      <c r="S16" s="55"/>
      <c r="T16" s="55"/>
      <c r="U16" s="55"/>
      <c r="V16" s="55"/>
    </row>
    <row r="17" spans="1:22">
      <c r="A17" s="7" t="s">
        <v>31</v>
      </c>
      <c r="B17" s="9"/>
      <c r="C17" s="2"/>
      <c r="D17" s="69">
        <f>IF(C17&gt;0,1,0)*IF(C17&lt;=3,1,0)*IF(B17&gt;0,(B17-E17*(1+$M$9)^C17)/FV($M$9/12,12*C17,-1),0)+IF(C17&gt;3,1,0)*IF(C17&lt;=10,1,0)*IF(B17&gt;0,(B17-E17*(1+$M$10)^C17)/FV($M$10/12,12*C17,-1),0)+IF(C17&gt;10,1,0)*IF(B17&gt;0,(B17-E17*(1+$M$11)^C17)/FV($M$11/12,12*C17,-1),0)</f>
        <v>0</v>
      </c>
      <c r="E17" s="77"/>
      <c r="F17" s="46"/>
      <c r="K17" s="57"/>
      <c r="L17" s="58"/>
      <c r="M17" s="55"/>
      <c r="N17" s="59"/>
      <c r="O17" s="55"/>
      <c r="P17" s="57"/>
      <c r="Q17" s="57"/>
      <c r="R17" s="57"/>
      <c r="S17" s="55"/>
      <c r="T17" s="55"/>
      <c r="U17" s="55"/>
      <c r="V17" s="55"/>
    </row>
    <row r="18" spans="1:22">
      <c r="A18" s="7" t="s">
        <v>32</v>
      </c>
      <c r="B18" s="9">
        <v>50000</v>
      </c>
      <c r="C18" s="2">
        <v>4</v>
      </c>
      <c r="D18" s="69">
        <f>IF(C18&gt;0,1,0)*IF(C18&lt;=3,1,0)*IF(B18&gt;0,(B18-E18*(1+$M$9)^C18)/FV($M$9/12,12*C18,-1),0)+IF(C18&gt;3,1,0)*IF(C18&lt;=10,1,0)*IF(B18&gt;0,(B18-E18*(1+$M$10)^C18)/FV($M$10/12,12*C18,-1),0)+IF(C18&gt;10,1,0)*IF(B18&gt;0,(B18-E18*(1+$M$11)^C18)/FV($M$11/12,12*C18,-1),0)</f>
        <v>962.28606541780368</v>
      </c>
      <c r="E18" s="77"/>
      <c r="F18" s="46"/>
      <c r="K18" s="57"/>
      <c r="L18" s="58"/>
      <c r="M18" s="55"/>
      <c r="N18" s="60"/>
      <c r="O18" s="55"/>
      <c r="P18" s="57"/>
      <c r="Q18" s="57"/>
      <c r="R18" s="57"/>
      <c r="S18" s="55"/>
      <c r="T18" s="55"/>
      <c r="U18" s="55"/>
      <c r="V18" s="55"/>
    </row>
    <row r="19" spans="1:22">
      <c r="A19" s="7" t="s">
        <v>33</v>
      </c>
      <c r="B19" s="9">
        <v>2000000</v>
      </c>
      <c r="C19" s="2">
        <v>30</v>
      </c>
      <c r="D19" s="69">
        <f>IF(C19&gt;0,1,0)*IF(C19&lt;=3,1,0)*IF(B19&gt;0,(B19-E19*(1+$M$9)^C19)/FV($M$9/12,12*C19,-1),0)+IF(C19&gt;3,1,0)*IF(C19&lt;=10,1,0)*IF(B19&gt;0,(B19-E19*(1+$M$10)^C19)/FV($M$10/12,12*C19,-1),0)+IF(C19&gt;10,1,0)*IF(B19&gt;0,(B19-E19*(1+$M$11)^C19)/FV($M$11/12,12*C19,-1),0)</f>
        <v>1991.0105030551781</v>
      </c>
      <c r="E19" s="77"/>
      <c r="F19" s="46"/>
      <c r="K19" s="57"/>
      <c r="L19" s="58"/>
      <c r="M19" s="55"/>
      <c r="N19" s="60"/>
      <c r="O19" s="55"/>
      <c r="P19" s="57"/>
      <c r="Q19" s="57"/>
      <c r="R19" s="57"/>
      <c r="S19" s="55"/>
      <c r="T19" s="55"/>
      <c r="U19" s="55"/>
      <c r="V19" s="55"/>
    </row>
    <row r="20" spans="1:22">
      <c r="A20" s="7" t="s">
        <v>14</v>
      </c>
      <c r="B20" s="9">
        <v>50000</v>
      </c>
      <c r="C20" s="2">
        <v>4</v>
      </c>
      <c r="D20" s="69">
        <f>IF(C20&gt;0,1,0)*IF(C20&lt;=3,1,0)*IF(B20&gt;0,(B20-E20*(1+$M$9)^C20)/FV($M$9/12,12*C20,-1),0)+IF(C20&gt;3,1,0)*IF(C20&lt;=10,1,0)*IF(B20&gt;0,(B20-E20*(1+$M$10)^C20)/FV($M$10/12,12*C20,-1),0)+IF(C20&gt;10,1,0)*IF(B20&gt;0,(B20-E20*(1+$M$11)^C20)/FV($M$11/12,12*C20,-1),0)</f>
        <v>962.28606541780368</v>
      </c>
      <c r="E20" s="77"/>
      <c r="F20" s="46"/>
      <c r="K20" s="57"/>
      <c r="L20" s="58"/>
      <c r="M20" s="55"/>
      <c r="N20" s="60"/>
      <c r="O20" s="55"/>
      <c r="P20" s="57"/>
      <c r="Q20" s="57"/>
      <c r="R20" s="57"/>
      <c r="S20" s="55"/>
      <c r="T20" s="55"/>
      <c r="U20" s="55"/>
      <c r="V20" s="55"/>
    </row>
    <row r="21" spans="1:22" ht="14.5" thickBot="1">
      <c r="A21" s="7" t="s">
        <v>14</v>
      </c>
      <c r="B21" s="9"/>
      <c r="C21" s="2"/>
      <c r="D21" s="69">
        <f>IF(C21&gt;0,1,0)*IF(C21&lt;=3,1,0)*IF(B21&gt;0,(B21-E21*(1+$M$9)^C21)/FV($M$9/12,12*C21,-1),0)+IF(C21&gt;3,1,0)*IF(C21&lt;=10,1,0)*IF(B21&gt;0,(B21-E21*(1+$M$10)^C21)/FV($M$10/12,12*C21,-1),0)+IF(C21&gt;10,1,0)*IF(B21&gt;0,(B21-E21*(1+$M$11)^C21)/FV($M$11/12,12*C21,-1),0)</f>
        <v>0</v>
      </c>
      <c r="E21" s="78"/>
      <c r="F21" s="46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</row>
    <row r="22" spans="1:22" ht="14.5" thickBot="1">
      <c r="A22" s="19"/>
      <c r="B22" s="61"/>
      <c r="C22" s="20"/>
      <c r="D22" s="61"/>
      <c r="F22" s="46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</row>
    <row r="23" spans="1:22" s="17" customFormat="1" ht="38" thickBot="1">
      <c r="A23" s="39" t="s">
        <v>35</v>
      </c>
      <c r="B23" s="40"/>
      <c r="C23" s="40"/>
      <c r="D23" s="40"/>
      <c r="E23" s="74"/>
      <c r="F23" s="47"/>
      <c r="G23" s="16"/>
    </row>
    <row r="24" spans="1:22" ht="14.5" thickBot="1">
      <c r="A24" s="13"/>
      <c r="B24" s="64"/>
      <c r="C24" s="14"/>
      <c r="D24" s="62"/>
      <c r="F24" s="46"/>
    </row>
    <row r="25" spans="1:22" ht="72.5" thickBot="1">
      <c r="A25" s="22" t="s">
        <v>8</v>
      </c>
      <c r="B25" s="63" t="s">
        <v>0</v>
      </c>
      <c r="C25" s="18" t="s">
        <v>21</v>
      </c>
      <c r="D25" s="82" t="s">
        <v>34</v>
      </c>
    </row>
    <row r="26" spans="1:22">
      <c r="A26" s="3" t="s">
        <v>16</v>
      </c>
      <c r="B26" s="8">
        <v>40000</v>
      </c>
      <c r="C26" s="8">
        <v>5</v>
      </c>
      <c r="D26" s="68">
        <f>IF(C26&gt;0,1,0)*IF(C26&lt;=3,1,0)*IF(B26&gt;0,B26/FV($M$9/12,12*C26,-1),0)+IF(C26&gt;3,1,0)*IF(C26&lt;=10,1,0)*IF(B26&gt;0,B26/FV($M$10/12,12*C26,-1),0)+IF(C26&gt;10,1,0)*IF(B26&gt;0,B26/FV($M$11/12,12*C26,-1),0)</f>
        <v>603.32754887730266</v>
      </c>
    </row>
    <row r="27" spans="1:22">
      <c r="A27" s="4" t="s">
        <v>17</v>
      </c>
      <c r="B27" s="9">
        <v>30000</v>
      </c>
      <c r="C27" s="9">
        <v>6</v>
      </c>
      <c r="D27" s="69">
        <f>IF(C27&gt;0,1,0)*IF(C27&lt;=3,1,0)*IF(B27&gt;0,B27/FV($M$9/12,12*C27,-1),0)+IF(C27&gt;3,1,0)*IF(C27&lt;=10,1,0)*IF(B27&gt;0,B27/FV($M$10/12,12*C27,-1),0)+IF(C27&gt;10,1,0)*IF(B27&gt;0,B27/FV($M$11/12,12*C27,-1),0)</f>
        <v>369.35549217626397</v>
      </c>
    </row>
    <row r="28" spans="1:22">
      <c r="A28" s="4" t="s">
        <v>9</v>
      </c>
      <c r="B28" s="9">
        <v>20000</v>
      </c>
      <c r="C28" s="9">
        <v>5</v>
      </c>
      <c r="D28" s="69">
        <f>IF(C28&gt;0,1,0)*IF(C28&lt;=3,1,0)*IF(B28&gt;0,B28/FV($M$9/12,12*C28,-1),0)+IF(C28&gt;3,1,0)*IF(C28&lt;=10,1,0)*IF(B28&gt;0,B28/FV($M$10/12,12*C28,-1),0)+IF(C28&gt;10,1,0)*IF(B28&gt;0,B28/FV($M$11/12,12*C28,-1),0)</f>
        <v>301.66377443865133</v>
      </c>
    </row>
    <row r="29" spans="1:22">
      <c r="A29" s="4" t="s">
        <v>14</v>
      </c>
      <c r="B29" s="9"/>
      <c r="C29" s="9"/>
      <c r="D29" s="69">
        <f>IF(C29&gt;0,1,0)*IF(C29&lt;=3,1,0)*IF(B29&gt;0,B29/FV($M$9/12,12*C29,-1),0)+IF(C29&gt;3,1,0)*IF(C29&lt;=10,1,0)*IF(B29&gt;0,B29/FV($M$10/12,12*C29,-1),0)+IF(C29&gt;10,1,0)*IF(B29&gt;0,B29/FV($M$11/12,12*C29,-1),0)</f>
        <v>0</v>
      </c>
    </row>
    <row r="30" spans="1:22">
      <c r="A30" s="4" t="s">
        <v>14</v>
      </c>
      <c r="B30" s="9"/>
      <c r="C30" s="9"/>
      <c r="D30" s="69">
        <f>IF(C30&gt;0,1,0)*IF(C30&lt;=3,1,0)*IF(B30&gt;0,B30/FV($M$9/12,12*C30,-1),0)+IF(C30&gt;3,1,0)*IF(C30&lt;=10,1,0)*IF(B30&gt;0,B30/FV($M$10/12,12*C30,-1),0)+IF(C30&gt;10,1,0)*IF(B30&gt;0,B30/FV($M$11/12,12*C30,-1),0)</f>
        <v>0</v>
      </c>
    </row>
    <row r="31" spans="1:22" ht="14.5" thickBot="1">
      <c r="A31" s="5" t="s">
        <v>14</v>
      </c>
      <c r="B31" s="10"/>
      <c r="C31" s="10"/>
      <c r="D31" s="70">
        <f>IF(C31&gt;0,1,0)*IF(C31&lt;=3,1,0)*IF(B31&gt;0,B31/FV($M$9/12,12*C31,-1),0)+IF(C31&gt;3,1,0)*IF(C31&lt;=10,1,0)*IF(B31&gt;0,B31/FV($M$10/12,12*C31,-1),0)+IF(C31&gt;10,1,0)*IF(B31&gt;0,B31/FV($M$11/12,12*C31,-1),0)</f>
        <v>0</v>
      </c>
    </row>
    <row r="32" spans="1:22" s="27" customFormat="1" ht="14.5" thickBot="1">
      <c r="A32" s="28"/>
      <c r="B32" s="65"/>
      <c r="C32" s="26"/>
      <c r="D32" s="65"/>
      <c r="E32" s="79"/>
    </row>
    <row r="33" spans="1:7" s="27" customFormat="1" ht="37.5" customHeight="1" thickBot="1">
      <c r="A33" s="83" t="s">
        <v>37</v>
      </c>
      <c r="B33" s="48"/>
      <c r="C33" s="48"/>
      <c r="D33" s="71"/>
      <c r="E33" s="79"/>
    </row>
    <row r="34" spans="1:7" s="27" customFormat="1" ht="37.5" customHeight="1" thickBot="1">
      <c r="A34" s="49"/>
      <c r="B34" s="50"/>
      <c r="C34" s="50"/>
      <c r="D34" s="72">
        <f>SUM(D26:D31)+SUM(D6:D21)</f>
        <v>7493.3634034080278</v>
      </c>
      <c r="E34" s="79"/>
    </row>
    <row r="35" spans="1:7" s="27" customFormat="1" ht="14.5" thickBot="1">
      <c r="A35" s="28"/>
      <c r="B35" s="65"/>
      <c r="C35" s="26"/>
      <c r="D35" s="65"/>
      <c r="E35" s="79"/>
    </row>
    <row r="36" spans="1:7" s="27" customFormat="1" ht="18.5" thickBot="1">
      <c r="A36" s="51" t="s">
        <v>38</v>
      </c>
      <c r="B36" s="52"/>
      <c r="C36" s="52"/>
      <c r="D36" s="54"/>
      <c r="E36" s="80"/>
    </row>
    <row r="37" spans="1:7" s="27" customFormat="1" ht="14.5" thickBot="1">
      <c r="A37" s="53"/>
      <c r="B37" s="52"/>
      <c r="C37" s="52"/>
      <c r="D37" s="54"/>
      <c r="E37" s="81">
        <f>SUM(E6:E21)</f>
        <v>50000</v>
      </c>
    </row>
    <row r="38" spans="1:7" s="27" customFormat="1">
      <c r="A38" s="28"/>
      <c r="B38" s="65"/>
      <c r="C38" s="26"/>
      <c r="D38" s="65"/>
      <c r="E38" s="79"/>
    </row>
    <row r="39" spans="1:7" s="27" customFormat="1">
      <c r="A39" s="29"/>
      <c r="B39" s="66"/>
      <c r="D39" s="66"/>
      <c r="E39" s="79"/>
    </row>
    <row r="40" spans="1:7" s="23" customFormat="1" ht="50" customHeight="1">
      <c r="A40" s="41" t="s">
        <v>19</v>
      </c>
      <c r="B40" s="42"/>
      <c r="C40" s="42"/>
      <c r="D40" s="42"/>
      <c r="E40" s="79"/>
      <c r="F40" s="27"/>
      <c r="G40" s="27"/>
    </row>
  </sheetData>
  <sheetProtection formatCells="0" formatColumns="0" formatRows="0" insertColumns="0" insertRows="0" insertHyperlinks="0" deleteColumns="0" deleteRows="0" sort="0" autoFilter="0" pivotTables="0"/>
  <mergeCells count="6">
    <mergeCell ref="A40:D40"/>
    <mergeCell ref="A33:C34"/>
    <mergeCell ref="A23:D23"/>
    <mergeCell ref="A36:D37"/>
    <mergeCell ref="A3:D3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מטרות וחלומות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2025-06-07T10:42:09Z</dcterms:modified>
</cp:coreProperties>
</file>